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workbookPassword="DC59" lockStructure="1"/>
  <bookViews>
    <workbookView xWindow="14386" yWindow="-14" windowWidth="14427" windowHeight="12267"/>
  </bookViews>
  <sheets>
    <sheet name="Input" sheetId="2" r:id="rId1"/>
    <sheet name="Units" sheetId="4" state="hidden" r:id="rId2"/>
  </sheets>
  <definedNames>
    <definedName name="_xlnm.Print_Area" localSheetId="0">Input!$A$1:$I$58</definedName>
    <definedName name="_xlnm.Print_Area" localSheetId="1">Units!#REF!</definedName>
  </definedNames>
  <calcPr calcId="145621"/>
</workbook>
</file>

<file path=xl/calcChain.xml><?xml version="1.0" encoding="utf-8"?>
<calcChain xmlns="http://schemas.openxmlformats.org/spreadsheetml/2006/main">
  <c r="F25" i="2" l="1"/>
  <c r="E25" i="2"/>
  <c r="D25" i="2"/>
  <c r="G35" i="2"/>
  <c r="G34" i="2"/>
  <c r="G33" i="2"/>
  <c r="G32" i="2"/>
  <c r="G31" i="2"/>
  <c r="G28" i="2"/>
  <c r="G24" i="2"/>
  <c r="G23" i="2"/>
  <c r="G21" i="2"/>
  <c r="G22" i="2" s="1"/>
  <c r="G19" i="2"/>
  <c r="G20" i="2" s="1"/>
  <c r="G18" i="2"/>
  <c r="G16" i="2"/>
  <c r="G17" i="2" s="1"/>
  <c r="H38" i="2" l="1"/>
  <c r="F38" i="2"/>
  <c r="D38" i="2"/>
  <c r="C37" i="4" l="1"/>
  <c r="I58" i="2" l="1"/>
  <c r="G58" i="2"/>
  <c r="E58" i="2"/>
</calcChain>
</file>

<file path=xl/sharedStrings.xml><?xml version="1.0" encoding="utf-8"?>
<sst xmlns="http://schemas.openxmlformats.org/spreadsheetml/2006/main" count="133" uniqueCount="87">
  <si>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</si>
  <si>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</si>
  <si>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</si>
  <si>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</si>
  <si>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</si>
  <si>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</si>
  <si>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</si>
  <si>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</si>
  <si>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</si>
  <si>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-</t>
  </si>
  <si>
    <t>Project Information</t>
  </si>
  <si>
    <t>Client Name:</t>
  </si>
  <si>
    <t>Project Name:</t>
  </si>
  <si>
    <t>Equip. Tag  No.</t>
  </si>
  <si>
    <t>Units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</si>
  <si>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</si>
  <si>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</si>
  <si>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</si>
  <si>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</si>
  <si>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</si>
  <si>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</si>
  <si>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</si>
  <si>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</si>
  <si>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</si>
  <si>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</si>
  <si>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</si>
  <si>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</si>
  <si>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Pressure (gauge)</t>
  </si>
  <si>
    <t>Inlet Temperature</t>
  </si>
  <si>
    <t>Inlet Pressure</t>
  </si>
  <si>
    <t>s.g.</t>
  </si>
  <si>
    <t>MW</t>
  </si>
  <si>
    <t>SCFD</t>
  </si>
  <si>
    <t>Sm³/d</t>
  </si>
  <si>
    <t>Sm³/hr</t>
  </si>
  <si>
    <t>lb/ft³</t>
  </si>
  <si>
    <t>g/cm³</t>
  </si>
  <si>
    <t>cSt</t>
  </si>
  <si>
    <t>API</t>
  </si>
  <si>
    <t>micron</t>
  </si>
  <si>
    <t>Gas Density</t>
  </si>
  <si>
    <t>SCFM</t>
  </si>
  <si>
    <t>Oil/Condensate Flow Rate</t>
  </si>
  <si>
    <t>Water Flow Rate</t>
  </si>
  <si>
    <t>Gas Flow Rate</t>
  </si>
  <si>
    <t>Gas Viscosity</t>
  </si>
  <si>
    <t>Gas Compressibility (Z)</t>
  </si>
  <si>
    <t>Solids Density</t>
  </si>
  <si>
    <t>Application Description:</t>
  </si>
  <si>
    <t>Process Design Conditions</t>
  </si>
  <si>
    <t>Inlet Solids Concentration</t>
  </si>
  <si>
    <t>Fluid/Solid Properties Data</t>
  </si>
  <si>
    <t>Gas Density (standard)</t>
  </si>
  <si>
    <t>Liquid Flow Rate</t>
  </si>
  <si>
    <t>MSCFD</t>
  </si>
  <si>
    <t>MMSCFD</t>
  </si>
  <si>
    <t>Inlet Solids Conc.</t>
  </si>
  <si>
    <t>pptb</t>
  </si>
  <si>
    <t>Required Recovery</t>
  </si>
  <si>
    <t>Particle Size Distribution</t>
  </si>
  <si>
    <t>Distribution Type</t>
  </si>
  <si>
    <t>Enter Size Distribution (Manual Input only)</t>
  </si>
  <si>
    <t>Size (µ)</t>
  </si>
  <si>
    <t>Ind. Wt. %</t>
  </si>
  <si>
    <t>Total</t>
  </si>
  <si>
    <t>Required Outlet Performance</t>
  </si>
  <si>
    <t>Median Particle Size (micron)</t>
  </si>
  <si>
    <t>Computer</t>
  </si>
  <si>
    <t>Manual</t>
  </si>
  <si>
    <t>Design Temperature (max.)</t>
  </si>
  <si>
    <t>Design Pressure (max.)</t>
  </si>
  <si>
    <t>150#</t>
  </si>
  <si>
    <t>300#</t>
  </si>
  <si>
    <t>600#</t>
  </si>
  <si>
    <t>900#</t>
  </si>
  <si>
    <t>1500#</t>
  </si>
  <si>
    <t>2500#</t>
  </si>
  <si>
    <t>sales@eprocess-tech.com</t>
  </si>
  <si>
    <t>ppmw</t>
  </si>
  <si>
    <t>Distribution Input Type</t>
  </si>
  <si>
    <t>Mechanical Design Rating</t>
  </si>
  <si>
    <t>Mech Rating</t>
  </si>
  <si>
    <t>API 5K</t>
  </si>
  <si>
    <t>API 10K</t>
  </si>
  <si>
    <t>API 15K</t>
  </si>
  <si>
    <t>www.eprocess-tech.com</t>
  </si>
  <si>
    <t>Ver 1.00L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</si>
</sst>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dd\-mmm\-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8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2FFB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2" fontId="6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11" fillId="0" borderId="0" xfId="0" applyFont="1"/>
    <xf numFmtId="0" fontId="6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0" fontId="12" fillId="0" borderId="0" xfId="1" applyProtection="1"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 applyBorder="1" applyAlignment="1" applyProtection="1">
      <alignment horizontal="right"/>
    </xf>
    <xf numFmtId="2" fontId="6" fillId="3" borderId="8" xfId="0" applyNumberFormat="1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  <protection hidden="1"/>
    </xf>
    <xf numFmtId="0" fontId="13" fillId="3" borderId="6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165" fontId="9" fillId="2" borderId="1" xfId="0" applyNumberFormat="1" applyFont="1" applyFill="1" applyBorder="1" applyAlignment="1" applyProtection="1">
      <alignment horizontal="right"/>
      <protection locked="0" hidden="1"/>
    </xf>
    <xf numFmtId="0" fontId="9" fillId="2" borderId="1" xfId="0" applyFont="1" applyFill="1" applyBorder="1" applyAlignment="1" applyProtection="1">
      <alignment horizontal="right"/>
      <protection locked="0"/>
    </xf>
    <xf numFmtId="164" fontId="9" fillId="2" borderId="7" xfId="0" applyNumberFormat="1" applyFont="1" applyFill="1" applyBorder="1" applyAlignment="1" applyProtection="1">
      <alignment horizontal="right"/>
      <protection locked="0"/>
    </xf>
    <xf numFmtId="2" fontId="9" fillId="2" borderId="8" xfId="0" applyNumberFormat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2" fontId="9" fillId="2" borderId="10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6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BFDFB"/>
      <color rgb="FFFFFF99"/>
      <color rgb="FFE2FFB4"/>
      <color rgb="FFF0FFFF"/>
      <color rgb="FFE6FEFD"/>
      <color rgb="FFF5EFA3"/>
      <color rgb="FFCCFF99"/>
      <color rgb="FF00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val="0"/>
</file>

<file path=xl/ctrlProps/ctrlProp10.xml><?xml version="1.0" encoding="utf-8"?>
<formControlPr xmlns="http://schemas.microsoft.com/office/spreadsheetml/2009/9/main" objectType="Drop" dropLines="3" dropStyle="combo" dx="20" fmlaLink="Units!$D$36" fmlaRange="Units!$C$37:$C$39" sel="3" val="0"/>
</file>

<file path=xl/ctrlProps/ctrlProp11.xml><?xml version="1.0" encoding="utf-8"?>
<formControlPr xmlns="http://schemas.microsoft.com/office/spreadsheetml/2009/9/main" objectType="Drop" dropLines="3" dropStyle="combo" dx="20" fmlaLink="Units!$H$7" fmlaRange="Units!$G$8:$G$10" sel="2" val="0"/>
</file>

<file path=xl/ctrlProps/ctrlProp12.xml><?xml version="1.0" encoding="utf-8"?>
<formControlPr xmlns="http://schemas.microsoft.com/office/spreadsheetml/2009/9/main" objectType="Drop" dropLines="3" dropStyle="combo" dx="20" fmlaLink="Units!$H$31" fmlaRange="Units!$G$32:$G$34" val="0"/>
</file>

<file path=xl/ctrlProps/ctrlProp13.xml><?xml version="1.0" encoding="utf-8"?>
<formControlPr xmlns="http://schemas.microsoft.com/office/spreadsheetml/2009/9/main" objectType="Drop" dropLines="2" dropStyle="combo" dx="20" fmlaLink="Units!$L$7" fmlaRange="Units!$L$8:$L$9" val="0"/>
</file>

<file path=xl/ctrlProps/ctrlProp14.xml><?xml version="1.0" encoding="utf-8"?>
<formControlPr xmlns="http://schemas.microsoft.com/office/spreadsheetml/2009/9/main" objectType="Drop" dropLines="2" dropStyle="combo" dx="20" fmlaLink="Units!$M$7" fmlaRange="Units!$M$8:$M$9" val="0"/>
</file>

<file path=xl/ctrlProps/ctrlProp15.xml><?xml version="1.0" encoding="utf-8"?>
<formControlPr xmlns="http://schemas.microsoft.com/office/spreadsheetml/2009/9/main" objectType="Drop" dropLines="2" dropStyle="combo" dx="20" fmlaLink="Units!$N$7" fmlaRange="Units!$N$8:$N$9" val="0"/>
</file>

<file path=xl/ctrlProps/ctrlProp16.xml><?xml version="1.0" encoding="utf-8"?>
<formControlPr xmlns="http://schemas.microsoft.com/office/spreadsheetml/2009/9/main" objectType="Drop" dropLines="9" dropStyle="combo" dx="20" fmlaLink="Units!$L$11" fmlaRange="Units!$L$12:$L$20" val="0"/>
</file>

<file path=xl/ctrlProps/ctrlProp17.xml><?xml version="1.0" encoding="utf-8"?>
<formControlPr xmlns="http://schemas.microsoft.com/office/spreadsheetml/2009/9/main" objectType="Drop" dropLines="9" dropStyle="combo" dx="20" fmlaLink="Units!$M$11" fmlaRange="Units!$M$12:$M$20" sel="4" val="0"/>
</file>

<file path=xl/ctrlProps/ctrlProp18.xml><?xml version="1.0" encoding="utf-8"?>
<formControlPr xmlns="http://schemas.microsoft.com/office/spreadsheetml/2009/9/main" objectType="Drop" dropLines="9" dropStyle="combo" dx="20" fmlaLink="Units!$N$11" fmlaRange="Units!$N$12:$N$20" sel="7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sel="2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2" val="0"/>
</file>

<file path=xl/ctrlProps/ctrlProp4.xml><?xml version="1.0" encoding="utf-8"?>
<formControlPr xmlns="http://schemas.microsoft.com/office/spreadsheetml/2009/9/main" objectType="Drop" dropLines="3" dropStyle="combo" dx="20" fmlaLink="Units!$D$31" fmlaRange="Units!$C$32:$C$34" val="0"/>
</file>

<file path=xl/ctrlProps/ctrlProp5.xml><?xml version="1.0" encoding="utf-8"?>
<formControlPr xmlns="http://schemas.microsoft.com/office/spreadsheetml/2009/9/main" objectType="Drop" dropLines="6" dropStyle="combo" dx="20" fmlaLink="Units!$D$13" fmlaRange="Units!$C$14:$C$19" sel="3" val="0"/>
</file>

<file path=xl/ctrlProps/ctrlProp6.xml><?xml version="1.0" encoding="utf-8"?>
<formControlPr xmlns="http://schemas.microsoft.com/office/spreadsheetml/2009/9/main" objectType="Drop" dropLines="4" dropStyle="combo" dx="20" fmlaLink="Units!$H$21" fmlaRange="Units!$G$22:$G$25" val="0"/>
</file>

<file path=xl/ctrlProps/ctrlProp7.xml><?xml version="1.0" encoding="utf-8"?>
<formControlPr xmlns="http://schemas.microsoft.com/office/spreadsheetml/2009/9/main" objectType="Drop" dropLines="2" dropStyle="combo" dx="20" fmlaLink="Units!$H$27" fmlaRange="Units!$G$28:$G$29" val="0"/>
</file>

<file path=xl/ctrlProps/ctrlProp8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9.xml><?xml version="1.0" encoding="utf-8"?>
<formControlPr xmlns="http://schemas.microsoft.com/office/spreadsheetml/2009/9/main" objectType="Drop" dropLines="2" dropStyle="combo" dx="20" fmlaLink="Units!$H$17" fmlaRange="Units!$G$18:$G$1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638355</xdr:colOff>
          <xdr:row>19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638355</xdr:colOff>
          <xdr:row>21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638355</xdr:colOff>
          <xdr:row>16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638355</xdr:colOff>
          <xdr:row>23</xdr:row>
          <xdr:rowOff>8626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8626</xdr:rowOff>
        </xdr:from>
        <xdr:to>
          <xdr:col>6</xdr:col>
          <xdr:colOff>638355</xdr:colOff>
          <xdr:row>18</xdr:row>
          <xdr:rowOff>17253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638355</xdr:colOff>
          <xdr:row>33</xdr:row>
          <xdr:rowOff>8626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155275</xdr:rowOff>
        </xdr:from>
        <xdr:to>
          <xdr:col>6</xdr:col>
          <xdr:colOff>638355</xdr:colOff>
          <xdr:row>34</xdr:row>
          <xdr:rowOff>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8626</xdr:rowOff>
        </xdr:from>
        <xdr:to>
          <xdr:col>6</xdr:col>
          <xdr:colOff>638355</xdr:colOff>
          <xdr:row>31</xdr:row>
          <xdr:rowOff>17253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638355</xdr:colOff>
          <xdr:row>32</xdr:row>
          <xdr:rowOff>8626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638355</xdr:colOff>
          <xdr:row>24</xdr:row>
          <xdr:rowOff>8626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8626</xdr:rowOff>
        </xdr:from>
        <xdr:to>
          <xdr:col>6</xdr:col>
          <xdr:colOff>638355</xdr:colOff>
          <xdr:row>28</xdr:row>
          <xdr:rowOff>17253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8626</xdr:rowOff>
        </xdr:from>
        <xdr:to>
          <xdr:col>6</xdr:col>
          <xdr:colOff>638355</xdr:colOff>
          <xdr:row>35</xdr:row>
          <xdr:rowOff>17253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267419</xdr:colOff>
          <xdr:row>38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267419</xdr:colOff>
          <xdr:row>37</xdr:row>
          <xdr:rowOff>146649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8</xdr:col>
          <xdr:colOff>267419</xdr:colOff>
          <xdr:row>37</xdr:row>
          <xdr:rowOff>146649</xdr:rowOff>
        </xdr:to>
        <xdr:sp macro="" textlink="">
          <xdr:nvSpPr>
            <xdr:cNvPr id="2086" name="Drop Dow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oneCellAnchor>
    <xdr:from>
      <xdr:col>0</xdr:col>
      <xdr:colOff>371475</xdr:colOff>
      <xdr:row>0</xdr:row>
      <xdr:rowOff>76200</xdr:rowOff>
    </xdr:from>
    <xdr:ext cx="3171825" cy="711733"/>
    <xdr:sp macro="" textlink="">
      <xdr:nvSpPr>
        <xdr:cNvPr id="2" name="TextBox 1"/>
        <xdr:cNvSpPr txBox="1"/>
      </xdr:nvSpPr>
      <xdr:spPr>
        <a:xfrm>
          <a:off x="371475" y="76200"/>
          <a:ext cx="3171825" cy="711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WELLHEAD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</a:t>
          </a:r>
          <a:r>
            <a:rPr lang="en-US" sz="1400" b="1">
              <a:latin typeface="Arial" pitchFamily="34" charset="0"/>
              <a:cs typeface="Arial" pitchFamily="34" charset="0"/>
            </a:rPr>
            <a:t>SAND FILTER</a:t>
          </a:r>
          <a:endParaRPr lang="en-US" sz="14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(DUAL POT - MULTIPHASE)</a:t>
          </a:r>
        </a:p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INPUT DATA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638355</xdr:colOff>
          <xdr:row>25</xdr:row>
          <xdr:rowOff>8626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4</xdr:col>
          <xdr:colOff>638355</xdr:colOff>
          <xdr:row>25</xdr:row>
          <xdr:rowOff>8626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5</xdr:col>
          <xdr:colOff>638355</xdr:colOff>
          <xdr:row>25</xdr:row>
          <xdr:rowOff>8626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6</xdr:col>
      <xdr:colOff>439948</xdr:colOff>
      <xdr:row>0</xdr:row>
      <xdr:rowOff>34506</xdr:rowOff>
    </xdr:from>
    <xdr:to>
      <xdr:col>8</xdr:col>
      <xdr:colOff>646629</xdr:colOff>
      <xdr:row>4</xdr:row>
      <xdr:rowOff>99204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7110" y="34506"/>
          <a:ext cx="155240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eprocess-tech.com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sales@eprocess-tech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Normal="100" workbookViewId="0"/>
  </sheetViews>
  <sheetFormatPr defaultColWidth="8.875" defaultRowHeight="12.9" x14ac:dyDescent="0.2"/>
  <cols>
    <col min="1" max="11" width="9.75" style="7" customWidth="1"/>
    <col min="12" max="12" width="8.875" style="7"/>
    <col min="13" max="13" width="10.125" style="7" bestFit="1" customWidth="1"/>
    <col min="14" max="16384" width="8.875" style="7"/>
  </cols>
  <sheetData>
    <row r="1" spans="1:9" ht="12.75" x14ac:dyDescent="0.2">
      <c r="A1" s="6"/>
      <c r="B1" s="12"/>
    </row>
    <row r="2" spans="1:9" ht="12.75" x14ac:dyDescent="0.2">
      <c r="A2" s="6"/>
      <c r="B2" s="20"/>
    </row>
    <row r="3" spans="1:9" ht="12.75" x14ac:dyDescent="0.2">
      <c r="A3" s="6"/>
      <c r="B3" s="13"/>
    </row>
    <row r="4" spans="1:9" ht="12.75" x14ac:dyDescent="0.2">
      <c r="A4" s="6"/>
      <c r="B4" s="12"/>
    </row>
    <row r="6" spans="1:9" ht="14.3" x14ac:dyDescent="0.25">
      <c r="A6" s="21" t="s">
        <v>85</v>
      </c>
    </row>
    <row r="7" spans="1:9" ht="14.95" x14ac:dyDescent="0.25">
      <c r="A7" s="21" t="s">
        <v>77</v>
      </c>
      <c r="I7" s="16" t="s">
        <v>86</v>
      </c>
    </row>
    <row r="9" spans="1:9" ht="12.75" x14ac:dyDescent="0.2">
      <c r="A9" s="10" t="s">
        <v>10</v>
      </c>
    </row>
    <row r="10" spans="1:9" ht="12.75" x14ac:dyDescent="0.2">
      <c r="A10" s="7" t="s">
        <v>11</v>
      </c>
      <c r="D10" s="30"/>
      <c r="E10" s="31"/>
      <c r="F10" s="31"/>
      <c r="G10" s="31"/>
      <c r="H10" s="31"/>
      <c r="I10" s="32"/>
    </row>
    <row r="11" spans="1:9" ht="12.75" x14ac:dyDescent="0.2">
      <c r="A11" s="7" t="s">
        <v>12</v>
      </c>
      <c r="D11" s="30"/>
      <c r="E11" s="31"/>
      <c r="F11" s="31"/>
      <c r="G11" s="31"/>
      <c r="H11" s="31"/>
      <c r="I11" s="32"/>
    </row>
    <row r="12" spans="1:9" ht="12.75" x14ac:dyDescent="0.2">
      <c r="A12" s="7" t="s">
        <v>48</v>
      </c>
      <c r="D12" s="30"/>
      <c r="E12" s="31"/>
      <c r="F12" s="31"/>
      <c r="G12" s="31"/>
      <c r="H12" s="31"/>
      <c r="I12" s="32"/>
    </row>
    <row r="13" spans="1:9" ht="12.75" x14ac:dyDescent="0.2">
      <c r="A13" s="7" t="s">
        <v>13</v>
      </c>
      <c r="D13" s="30"/>
      <c r="E13" s="31"/>
      <c r="F13" s="31"/>
      <c r="G13" s="31"/>
      <c r="H13" s="31"/>
      <c r="I13" s="32"/>
    </row>
    <row r="15" spans="1:9" ht="12.75" x14ac:dyDescent="0.2">
      <c r="A15" s="10" t="s">
        <v>49</v>
      </c>
      <c r="D15" s="9" t="s">
        <v>24</v>
      </c>
      <c r="E15" s="9" t="s">
        <v>25</v>
      </c>
      <c r="F15" s="9" t="s">
        <v>26</v>
      </c>
      <c r="G15" s="9" t="s">
        <v>14</v>
      </c>
    </row>
    <row r="16" spans="1:9" ht="12.75" x14ac:dyDescent="0.2">
      <c r="A16" s="7" t="s">
        <v>42</v>
      </c>
      <c r="D16" s="33"/>
      <c r="E16" s="33"/>
      <c r="F16" s="33"/>
      <c r="G16" s="8" t="str">
        <f>CHOOSE(Units!D7,Units!C8,Units!C9,Units!C10,Units!C11)</f>
        <v>BPD</v>
      </c>
    </row>
    <row r="17" spans="1:10" ht="12.75" x14ac:dyDescent="0.2">
      <c r="A17" s="7" t="s">
        <v>43</v>
      </c>
      <c r="D17" s="33"/>
      <c r="E17" s="33"/>
      <c r="F17" s="33"/>
      <c r="G17" s="8" t="str">
        <f>G16</f>
        <v>BPD</v>
      </c>
    </row>
    <row r="18" spans="1:10" ht="12.75" x14ac:dyDescent="0.2">
      <c r="A18" s="7" t="s">
        <v>44</v>
      </c>
      <c r="D18" s="34"/>
      <c r="E18" s="34"/>
      <c r="F18" s="34"/>
      <c r="G18" s="8" t="str">
        <f>CHOOSE(Units!D13,Units!C14,Units!C15,Units!C16,Units!C17,Units!C18,Units!C19)</f>
        <v>MMSCFD</v>
      </c>
    </row>
    <row r="19" spans="1:10" ht="12.75" x14ac:dyDescent="0.2">
      <c r="A19" s="7" t="s">
        <v>27</v>
      </c>
      <c r="D19" s="35"/>
      <c r="E19" s="35"/>
      <c r="F19" s="35"/>
      <c r="G19" s="8" t="str">
        <f>CHOOSE(Units!D21,Units!C22,Units!C23,Units!C24,Units!C25)</f>
        <v>psi</v>
      </c>
    </row>
    <row r="20" spans="1:10" ht="12.75" x14ac:dyDescent="0.2">
      <c r="A20" s="7" t="s">
        <v>70</v>
      </c>
      <c r="D20" s="35"/>
      <c r="E20" s="35"/>
      <c r="F20" s="35"/>
      <c r="G20" s="8" t="str">
        <f>G19</f>
        <v>psi</v>
      </c>
    </row>
    <row r="21" spans="1:10" ht="12.75" x14ac:dyDescent="0.2">
      <c r="A21" s="7" t="s">
        <v>28</v>
      </c>
      <c r="D21" s="35"/>
      <c r="E21" s="35"/>
      <c r="F21" s="35"/>
      <c r="G21" s="8" t="str">
        <f>CHOOSE(Units!D27,Units!C28,Units!C29)</f>
        <v>°F</v>
      </c>
    </row>
    <row r="22" spans="1:10" ht="12.75" x14ac:dyDescent="0.2">
      <c r="A22" s="7" t="s">
        <v>69</v>
      </c>
      <c r="D22" s="35"/>
      <c r="E22" s="35"/>
      <c r="F22" s="35"/>
      <c r="G22" s="8" t="str">
        <f>G21</f>
        <v>°F</v>
      </c>
    </row>
    <row r="23" spans="1:10" ht="12.75" x14ac:dyDescent="0.2">
      <c r="A23" s="7" t="s">
        <v>50</v>
      </c>
      <c r="D23" s="35"/>
      <c r="E23" s="35"/>
      <c r="F23" s="35"/>
      <c r="G23" s="8" t="str">
        <f>CHOOSE(Units!D31,Units!C32,Units!C33,Units!C34)</f>
        <v>ppmw</v>
      </c>
    </row>
    <row r="24" spans="1:10" ht="12.75" x14ac:dyDescent="0.2">
      <c r="A24" s="7" t="s">
        <v>65</v>
      </c>
      <c r="D24" s="35"/>
      <c r="E24" s="35"/>
      <c r="F24" s="35"/>
      <c r="G24" s="14" t="str">
        <f>CHOOSE(Units!D36,Units!C37,Units!C38,Units!C39)</f>
        <v>micron</v>
      </c>
    </row>
    <row r="25" spans="1:10" ht="12.75" x14ac:dyDescent="0.2">
      <c r="A25" s="7" t="s">
        <v>80</v>
      </c>
      <c r="D25" s="7" t="str">
        <f>CHOOSE(Units!L11,Units!L12,Units!L13,Units!L14,Units!L15,Units!L16,Units!L17,Units!L18,Units!L19,Units!L20)</f>
        <v>150#</v>
      </c>
      <c r="E25" s="7" t="str">
        <f>CHOOSE(Units!M11,Units!M12,Units!M13,Units!M14,Units!M15,Units!M16,Units!M17,Units!M18,Units!M19,Units!M20)</f>
        <v>900#</v>
      </c>
      <c r="F25" s="7" t="str">
        <f>CHOOSE(Units!N11,Units!N12,Units!N13,Units!N14,Units!N15,Units!N16,Units!N17,Units!N18,Units!N19,Units!N20)</f>
        <v>API 5K</v>
      </c>
      <c r="G25" s="8"/>
    </row>
    <row r="26" spans="1:10" ht="12.75" x14ac:dyDescent="0.2">
      <c r="G26" s="8"/>
    </row>
    <row r="27" spans="1:10" ht="12.75" x14ac:dyDescent="0.2">
      <c r="A27" s="10" t="s">
        <v>51</v>
      </c>
      <c r="G27" s="8"/>
    </row>
    <row r="28" spans="1:10" ht="12.75" x14ac:dyDescent="0.2">
      <c r="A28" s="7" t="s">
        <v>52</v>
      </c>
      <c r="D28" s="35">
        <v>20</v>
      </c>
      <c r="E28" s="35">
        <v>20</v>
      </c>
      <c r="F28" s="35">
        <v>20</v>
      </c>
      <c r="G28" s="8" t="str">
        <f>CHOOSE(Units!H7,Units!G8,Units!G9,Units!G10)</f>
        <v>MW</v>
      </c>
    </row>
    <row r="29" spans="1:10" ht="12.75" x14ac:dyDescent="0.2">
      <c r="A29" s="7" t="s">
        <v>45</v>
      </c>
      <c r="D29" s="35">
        <v>1.0999999999999999E-2</v>
      </c>
      <c r="E29" s="35">
        <v>1.0999999999999999E-2</v>
      </c>
      <c r="F29" s="35">
        <v>1.0999999999999999E-2</v>
      </c>
      <c r="G29" s="8" t="s">
        <v>7</v>
      </c>
    </row>
    <row r="30" spans="1:10" ht="12.75" x14ac:dyDescent="0.2">
      <c r="A30" s="7" t="s">
        <v>46</v>
      </c>
      <c r="D30" s="35">
        <v>0.95</v>
      </c>
      <c r="E30" s="35">
        <v>0.95</v>
      </c>
      <c r="F30" s="35">
        <v>0.95</v>
      </c>
      <c r="G30" s="8" t="s">
        <v>9</v>
      </c>
    </row>
    <row r="31" spans="1:10" ht="12.75" x14ac:dyDescent="0.2">
      <c r="A31" s="7" t="s">
        <v>4</v>
      </c>
      <c r="D31" s="35">
        <v>30</v>
      </c>
      <c r="E31" s="35">
        <v>30</v>
      </c>
      <c r="F31" s="35">
        <v>30</v>
      </c>
      <c r="G31" s="8" t="str">
        <f>CHOOSE(Units!H12,Units!G13,Units!G14,Units!G15)</f>
        <v>API</v>
      </c>
    </row>
    <row r="32" spans="1:10" ht="12.75" x14ac:dyDescent="0.2">
      <c r="A32" s="7" t="s">
        <v>5</v>
      </c>
      <c r="D32" s="35">
        <v>5</v>
      </c>
      <c r="E32" s="35">
        <v>5</v>
      </c>
      <c r="F32" s="35">
        <v>5</v>
      </c>
      <c r="G32" s="8" t="str">
        <f>CHOOSE(Units!H17,Units!G18,Units!G19)</f>
        <v>cP</v>
      </c>
      <c r="I32" s="11"/>
      <c r="J32" s="9"/>
    </row>
    <row r="33" spans="1:10" ht="12.75" x14ac:dyDescent="0.2">
      <c r="A33" s="7" t="s">
        <v>2</v>
      </c>
      <c r="D33" s="35">
        <v>1.05</v>
      </c>
      <c r="E33" s="35">
        <v>1.05</v>
      </c>
      <c r="F33" s="35">
        <v>1.05</v>
      </c>
      <c r="G33" s="8" t="str">
        <f>CHOOSE(Units!H21,Units!G22,Units!G23,Units!G24,Units!G25)</f>
        <v>s.g.</v>
      </c>
      <c r="I33" s="11"/>
      <c r="J33" s="9"/>
    </row>
    <row r="34" spans="1:10" ht="12.75" x14ac:dyDescent="0.2">
      <c r="A34" s="7" t="s">
        <v>3</v>
      </c>
      <c r="D34" s="35">
        <v>0.8</v>
      </c>
      <c r="E34" s="35">
        <v>0.8</v>
      </c>
      <c r="F34" s="35">
        <v>0.8</v>
      </c>
      <c r="G34" s="8" t="str">
        <f>CHOOSE(Units!H27,Units!G28,Units!G29)</f>
        <v>cP</v>
      </c>
      <c r="I34" s="11"/>
      <c r="J34" s="9"/>
    </row>
    <row r="35" spans="1:10" ht="12.75" x14ac:dyDescent="0.2">
      <c r="A35" s="7" t="s">
        <v>47</v>
      </c>
      <c r="D35" s="35">
        <v>2.65</v>
      </c>
      <c r="E35" s="35">
        <v>2.65</v>
      </c>
      <c r="F35" s="35">
        <v>2.65</v>
      </c>
      <c r="G35" s="8" t="str">
        <f>CHOOSE(Units!H31,Units!G32,Units!G33,Units!G34)</f>
        <v>s.g.</v>
      </c>
      <c r="I35" s="11"/>
      <c r="J35" s="9"/>
    </row>
    <row r="36" spans="1:10" ht="12.75" x14ac:dyDescent="0.2">
      <c r="D36" s="25"/>
      <c r="E36" s="25"/>
      <c r="F36" s="25"/>
      <c r="I36" s="11"/>
      <c r="J36" s="9"/>
    </row>
    <row r="37" spans="1:10" ht="12.75" x14ac:dyDescent="0.2">
      <c r="A37" s="10" t="s">
        <v>59</v>
      </c>
      <c r="D37" s="25"/>
      <c r="E37" s="25"/>
      <c r="F37" s="25"/>
      <c r="I37" s="11"/>
      <c r="J37" s="9"/>
    </row>
    <row r="38" spans="1:10" ht="12.75" x14ac:dyDescent="0.2">
      <c r="A38" s="7" t="s">
        <v>79</v>
      </c>
      <c r="C38" s="15"/>
      <c r="D38" s="26" t="str">
        <f>CHOOSE(Units!L7,Units!L8,Units!L9)</f>
        <v>Computer</v>
      </c>
      <c r="E38" s="26"/>
      <c r="F38" s="26" t="str">
        <f>CHOOSE(Units!M7,Units!M8,Units!M9)</f>
        <v>Computer</v>
      </c>
      <c r="G38" s="15"/>
      <c r="H38" s="15" t="str">
        <f>CHOOSE(Units!N7,Units!N8,Units!N9)</f>
        <v>Computer</v>
      </c>
      <c r="I38" s="11"/>
      <c r="J38" s="19"/>
    </row>
    <row r="39" spans="1:10" ht="12.75" x14ac:dyDescent="0.2">
      <c r="A39" s="7" t="s">
        <v>66</v>
      </c>
      <c r="D39" s="24">
        <v>100</v>
      </c>
      <c r="F39" s="24">
        <v>100</v>
      </c>
      <c r="H39" s="24">
        <v>100</v>
      </c>
      <c r="J39" s="9"/>
    </row>
    <row r="40" spans="1:10" ht="13.6" thickBot="1" x14ac:dyDescent="0.25">
      <c r="A40" s="7" t="s">
        <v>61</v>
      </c>
      <c r="D40" s="25"/>
      <c r="E40" s="25"/>
      <c r="F40" s="25"/>
      <c r="I40" s="11"/>
      <c r="J40" s="9"/>
    </row>
    <row r="41" spans="1:10" ht="12.75" x14ac:dyDescent="0.2">
      <c r="D41" s="28" t="s">
        <v>24</v>
      </c>
      <c r="E41" s="29"/>
      <c r="F41" s="28" t="s">
        <v>25</v>
      </c>
      <c r="G41" s="29"/>
      <c r="H41" s="28" t="s">
        <v>26</v>
      </c>
      <c r="I41" s="29"/>
      <c r="J41" s="9"/>
    </row>
    <row r="42" spans="1:10" x14ac:dyDescent="0.2">
      <c r="D42" s="22" t="s">
        <v>62</v>
      </c>
      <c r="E42" s="27" t="s">
        <v>63</v>
      </c>
      <c r="F42" s="22" t="s">
        <v>62</v>
      </c>
      <c r="G42" s="27" t="s">
        <v>63</v>
      </c>
      <c r="H42" s="22" t="s">
        <v>62</v>
      </c>
      <c r="I42" s="27" t="s">
        <v>63</v>
      </c>
      <c r="J42" s="9"/>
    </row>
    <row r="43" spans="1:10" ht="12.75" x14ac:dyDescent="0.2">
      <c r="C43" s="8">
        <v>1</v>
      </c>
      <c r="D43" s="36"/>
      <c r="E43" s="37"/>
      <c r="F43" s="36"/>
      <c r="G43" s="37"/>
      <c r="H43" s="36"/>
      <c r="I43" s="37"/>
      <c r="J43" s="9"/>
    </row>
    <row r="44" spans="1:10" ht="12.75" x14ac:dyDescent="0.2">
      <c r="C44" s="8">
        <v>2</v>
      </c>
      <c r="D44" s="36"/>
      <c r="E44" s="37"/>
      <c r="F44" s="36"/>
      <c r="G44" s="37"/>
      <c r="H44" s="36"/>
      <c r="I44" s="37"/>
      <c r="J44" s="9"/>
    </row>
    <row r="45" spans="1:10" ht="12.75" x14ac:dyDescent="0.2">
      <c r="C45" s="8">
        <v>3</v>
      </c>
      <c r="D45" s="36"/>
      <c r="E45" s="37"/>
      <c r="F45" s="36"/>
      <c r="G45" s="37"/>
      <c r="H45" s="36"/>
      <c r="I45" s="37"/>
      <c r="J45" s="9"/>
    </row>
    <row r="46" spans="1:10" ht="12.75" x14ac:dyDescent="0.2">
      <c r="C46" s="8">
        <v>4</v>
      </c>
      <c r="D46" s="36"/>
      <c r="E46" s="37"/>
      <c r="F46" s="36"/>
      <c r="G46" s="37"/>
      <c r="H46" s="36"/>
      <c r="I46" s="37"/>
      <c r="J46" s="9"/>
    </row>
    <row r="47" spans="1:10" ht="12.75" x14ac:dyDescent="0.2">
      <c r="C47" s="8">
        <v>5</v>
      </c>
      <c r="D47" s="36"/>
      <c r="E47" s="37"/>
      <c r="F47" s="36"/>
      <c r="G47" s="37"/>
      <c r="H47" s="36"/>
      <c r="I47" s="37"/>
      <c r="J47" s="9"/>
    </row>
    <row r="48" spans="1:10" ht="12.75" x14ac:dyDescent="0.2">
      <c r="C48" s="8">
        <v>6</v>
      </c>
      <c r="D48" s="36"/>
      <c r="E48" s="37"/>
      <c r="F48" s="36"/>
      <c r="G48" s="37"/>
      <c r="H48" s="36"/>
      <c r="I48" s="37"/>
      <c r="J48" s="9"/>
    </row>
    <row r="49" spans="3:10" ht="12.75" x14ac:dyDescent="0.2">
      <c r="C49" s="8">
        <v>7</v>
      </c>
      <c r="D49" s="36"/>
      <c r="E49" s="37"/>
      <c r="F49" s="36"/>
      <c r="G49" s="37"/>
      <c r="H49" s="36"/>
      <c r="I49" s="37"/>
      <c r="J49" s="9"/>
    </row>
    <row r="50" spans="3:10" ht="12.75" x14ac:dyDescent="0.2">
      <c r="C50" s="8">
        <v>8</v>
      </c>
      <c r="D50" s="36"/>
      <c r="E50" s="37"/>
      <c r="F50" s="36"/>
      <c r="G50" s="37"/>
      <c r="H50" s="36"/>
      <c r="I50" s="37"/>
      <c r="J50" s="9"/>
    </row>
    <row r="51" spans="3:10" x14ac:dyDescent="0.2">
      <c r="C51" s="8">
        <v>9</v>
      </c>
      <c r="D51" s="36"/>
      <c r="E51" s="37"/>
      <c r="F51" s="36"/>
      <c r="G51" s="37"/>
      <c r="H51" s="36"/>
      <c r="I51" s="37"/>
      <c r="J51" s="9"/>
    </row>
    <row r="52" spans="3:10" x14ac:dyDescent="0.2">
      <c r="C52" s="8">
        <v>10</v>
      </c>
      <c r="D52" s="36"/>
      <c r="E52" s="37"/>
      <c r="F52" s="36"/>
      <c r="G52" s="37"/>
      <c r="H52" s="36"/>
      <c r="I52" s="37"/>
      <c r="J52" s="9"/>
    </row>
    <row r="53" spans="3:10" x14ac:dyDescent="0.2">
      <c r="C53" s="8">
        <v>11</v>
      </c>
      <c r="D53" s="36"/>
      <c r="E53" s="37"/>
      <c r="F53" s="36"/>
      <c r="G53" s="37"/>
      <c r="H53" s="36"/>
      <c r="I53" s="37"/>
      <c r="J53" s="9"/>
    </row>
    <row r="54" spans="3:10" x14ac:dyDescent="0.2">
      <c r="C54" s="8">
        <v>12</v>
      </c>
      <c r="D54" s="36"/>
      <c r="E54" s="37"/>
      <c r="F54" s="36"/>
      <c r="G54" s="37"/>
      <c r="H54" s="36"/>
      <c r="I54" s="37"/>
      <c r="J54" s="9"/>
    </row>
    <row r="55" spans="3:10" x14ac:dyDescent="0.2">
      <c r="C55" s="8">
        <v>13</v>
      </c>
      <c r="D55" s="36"/>
      <c r="E55" s="37"/>
      <c r="F55" s="36"/>
      <c r="G55" s="37"/>
      <c r="H55" s="36"/>
      <c r="I55" s="37"/>
      <c r="J55" s="9"/>
    </row>
    <row r="56" spans="3:10" x14ac:dyDescent="0.2">
      <c r="C56" s="8">
        <v>14</v>
      </c>
      <c r="D56" s="36"/>
      <c r="E56" s="37"/>
      <c r="F56" s="36"/>
      <c r="G56" s="37"/>
      <c r="H56" s="36"/>
      <c r="I56" s="37"/>
      <c r="J56" s="9"/>
    </row>
    <row r="57" spans="3:10" ht="13.6" thickBot="1" x14ac:dyDescent="0.25">
      <c r="C57" s="8">
        <v>15</v>
      </c>
      <c r="D57" s="38"/>
      <c r="E57" s="39"/>
      <c r="F57" s="38"/>
      <c r="G57" s="39"/>
      <c r="H57" s="38"/>
      <c r="I57" s="39"/>
      <c r="J57" s="9"/>
    </row>
    <row r="58" spans="3:10" x14ac:dyDescent="0.2">
      <c r="C58" s="16" t="s">
        <v>64</v>
      </c>
      <c r="D58" s="15"/>
      <c r="E58" s="26">
        <f>SUM(E43:E57)</f>
        <v>0</v>
      </c>
      <c r="F58" s="26"/>
      <c r="G58" s="26">
        <f>SUM(G43:G57)</f>
        <v>0</v>
      </c>
      <c r="H58" s="15"/>
      <c r="I58" s="26">
        <f>SUM(I43:I57)</f>
        <v>0</v>
      </c>
      <c r="J58" s="9"/>
    </row>
    <row r="59" spans="3:10" x14ac:dyDescent="0.2">
      <c r="C59" s="15"/>
      <c r="D59" s="15"/>
      <c r="E59" s="15"/>
      <c r="F59" s="15"/>
      <c r="G59" s="15"/>
      <c r="H59" s="15"/>
      <c r="I59" s="15"/>
    </row>
    <row r="60" spans="3:10" ht="12.75" customHeight="1" x14ac:dyDescent="0.2"/>
    <row r="61" spans="3:10" ht="12.75" customHeight="1" x14ac:dyDescent="0.2"/>
    <row r="62" spans="3:10" ht="12.75" customHeight="1" x14ac:dyDescent="0.2"/>
    <row r="63" spans="3:10" ht="12.75" customHeight="1" x14ac:dyDescent="0.2"/>
    <row r="64" spans="3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</sheetData>
  <sheetProtection password="DF59" sheet="1" objects="1" scenarios="1"/>
  <mergeCells count="7">
    <mergeCell ref="D41:E41"/>
    <mergeCell ref="F41:G41"/>
    <mergeCell ref="H41:I41"/>
    <mergeCell ref="D10:I10"/>
    <mergeCell ref="D11:I11"/>
    <mergeCell ref="D12:I12"/>
    <mergeCell ref="D13:I13"/>
  </mergeCells>
  <hyperlinks>
    <hyperlink ref="A7" r:id="rId1"/>
    <hyperlink ref="A6" r:id="rId2"/>
  </hyperlinks>
  <pageMargins left="0.5" right="0.5" top="0.5" bottom="0.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6</xdr:col>
                    <xdr:colOff>638355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print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6</xdr:col>
                    <xdr:colOff>638355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print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6</xdr:col>
                    <xdr:colOff>638355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Drop Down 9">
              <controlPr defaultSize="0" print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6</xdr:col>
                    <xdr:colOff>638355</xdr:colOff>
                    <xdr:row>23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Drop Down 14">
              <controlPr defaultSize="0" print="0" autoLine="0" autoPict="0">
                <anchor moveWithCells="1">
                  <from>
                    <xdr:col>6</xdr:col>
                    <xdr:colOff>0</xdr:colOff>
                    <xdr:row>17</xdr:row>
                    <xdr:rowOff>8626</xdr:rowOff>
                  </from>
                  <to>
                    <xdr:col>6</xdr:col>
                    <xdr:colOff>638355</xdr:colOff>
                    <xdr:row>18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Drop Down 15">
              <controlPr defaultSize="0" print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638355</xdr:colOff>
                    <xdr:row>33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Drop Down 16">
              <controlPr defaultSize="0" print="0" autoLine="0" autoPict="0">
                <anchor moveWithCells="1">
                  <from>
                    <xdr:col>6</xdr:col>
                    <xdr:colOff>0</xdr:colOff>
                    <xdr:row>32</xdr:row>
                    <xdr:rowOff>155275</xdr:rowOff>
                  </from>
                  <to>
                    <xdr:col>6</xdr:col>
                    <xdr:colOff>638355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Drop Down 18">
              <controlPr defaultSize="0" print="0" autoLine="0" autoPict="0">
                <anchor moveWithCells="1">
                  <from>
                    <xdr:col>6</xdr:col>
                    <xdr:colOff>0</xdr:colOff>
                    <xdr:row>30</xdr:row>
                    <xdr:rowOff>8626</xdr:rowOff>
                  </from>
                  <to>
                    <xdr:col>6</xdr:col>
                    <xdr:colOff>638355</xdr:colOff>
                    <xdr:row>31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638355</xdr:colOff>
                    <xdr:row>32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Drop Down 30">
              <controlPr defaultSize="0" print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6</xdr:col>
                    <xdr:colOff>638355</xdr:colOff>
                    <xdr:row>24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Drop Down 31">
              <controlPr defaultSize="0" print="0" autoLine="0" autoPict="0">
                <anchor moveWithCells="1">
                  <from>
                    <xdr:col>6</xdr:col>
                    <xdr:colOff>0</xdr:colOff>
                    <xdr:row>27</xdr:row>
                    <xdr:rowOff>8626</xdr:rowOff>
                  </from>
                  <to>
                    <xdr:col>6</xdr:col>
                    <xdr:colOff>638355</xdr:colOff>
                    <xdr:row>28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Drop Down 32">
              <controlPr defaultSize="0" print="0" autoLine="0" autoPict="0">
                <anchor moveWithCells="1">
                  <from>
                    <xdr:col>6</xdr:col>
                    <xdr:colOff>0</xdr:colOff>
                    <xdr:row>34</xdr:row>
                    <xdr:rowOff>8626</xdr:rowOff>
                  </from>
                  <to>
                    <xdr:col>6</xdr:col>
                    <xdr:colOff>638355</xdr:colOff>
                    <xdr:row>35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Drop Down 33">
              <controlPr defaultSize="0" print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267419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Drop Down 37">
              <controlPr defaultSize="0" print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267419</xdr:colOff>
                    <xdr:row>37</xdr:row>
                    <xdr:rowOff>146649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Drop Down 38">
              <controlPr defaultSize="0" print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267419</xdr:colOff>
                    <xdr:row>37</xdr:row>
                    <xdr:rowOff>146649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Drop Down 45">
              <controlPr defaultSize="0" print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2" name="Drop Down 46">
              <controlPr defaultSize="0" print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3" name="Drop Down 47">
              <controlPr defaultSize="0" print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D79F927-F29E-4852-B19B-31CCBDC08764}">
            <xm:f>Units!$L$7=2</xm:f>
            <x14:dxf>
              <fill>
                <patternFill patternType="darkUp">
                  <fgColor auto="1"/>
                  <bgColor auto="1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5" id="{25DAEF1A-9A88-44C3-9BCD-1288E134E2A0}">
            <xm:f>Units!$L$7=1</xm:f>
            <x14:dxf>
              <fill>
                <patternFill patternType="darkUp"/>
              </fill>
            </x14:dxf>
          </x14:cfRule>
          <xm:sqref>D41:E57</xm:sqref>
        </x14:conditionalFormatting>
        <x14:conditionalFormatting xmlns:xm="http://schemas.microsoft.com/office/excel/2006/main">
          <x14:cfRule type="expression" priority="4" id="{946A3E32-FC20-4569-8707-C9F1A7126B45}">
            <xm:f>Units!$M$7=2</xm:f>
            <x14:dxf>
              <fill>
                <patternFill patternType="darkUp"/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3" id="{B8E88EE5-BE29-4BC3-943B-DA5F309F3135}">
            <xm:f>Units!$M$7=1</xm:f>
            <x14:dxf>
              <fill>
                <patternFill patternType="darkUp"/>
              </fill>
            </x14:dxf>
          </x14:cfRule>
          <xm:sqref>F41:G57</xm:sqref>
        </x14:conditionalFormatting>
        <x14:conditionalFormatting xmlns:xm="http://schemas.microsoft.com/office/excel/2006/main">
          <x14:cfRule type="expression" priority="2" id="{007ADB13-9689-4DF4-850C-0549E9351598}">
            <xm:f>Units!$N$7=2</xm:f>
            <x14:dxf>
              <fill>
                <patternFill patternType="darkUp"/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" id="{0F2C7765-5669-43BB-8EEF-C0135F3C5B2E}">
            <xm:f>Units!$N$7=1</xm:f>
            <x14:dxf>
              <fill>
                <patternFill patternType="darkUp"/>
              </fill>
            </x14:dxf>
          </x14:cfRule>
          <xm:sqref>H41:I57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topLeftCell="A3" zoomScaleNormal="100" workbookViewId="0">
      <selection activeCell="L36" sqref="L36"/>
    </sheetView>
  </sheetViews>
  <sheetFormatPr defaultRowHeight="14.3" x14ac:dyDescent="0.25"/>
  <sheetData>
    <row r="2" spans="2:25" x14ac:dyDescent="0.25">
      <c r="H2" s="1"/>
    </row>
    <row r="6" spans="2:25" x14ac:dyDescent="0.25">
      <c r="W6" s="3"/>
      <c r="X6" s="3"/>
      <c r="Y6" s="3"/>
    </row>
    <row r="7" spans="2:25" x14ac:dyDescent="0.25">
      <c r="B7" t="s">
        <v>53</v>
      </c>
      <c r="D7" s="1">
        <v>2</v>
      </c>
      <c r="F7" t="s">
        <v>40</v>
      </c>
      <c r="H7" s="1">
        <v>2</v>
      </c>
      <c r="J7" t="s">
        <v>60</v>
      </c>
      <c r="L7" s="1">
        <v>1</v>
      </c>
      <c r="M7" s="1">
        <v>1</v>
      </c>
      <c r="N7" s="1">
        <v>1</v>
      </c>
      <c r="W7" s="5"/>
      <c r="X7" s="5"/>
      <c r="Y7" s="5"/>
    </row>
    <row r="8" spans="2:25" x14ac:dyDescent="0.25">
      <c r="B8">
        <v>1</v>
      </c>
      <c r="C8" t="s">
        <v>21</v>
      </c>
      <c r="F8">
        <v>1</v>
      </c>
      <c r="G8" t="s">
        <v>30</v>
      </c>
      <c r="K8">
        <v>1</v>
      </c>
      <c r="L8" t="s">
        <v>67</v>
      </c>
      <c r="M8" t="s">
        <v>67</v>
      </c>
      <c r="N8" t="s">
        <v>67</v>
      </c>
      <c r="W8" s="5"/>
      <c r="X8" s="5"/>
      <c r="Y8" s="5"/>
    </row>
    <row r="9" spans="2:25" x14ac:dyDescent="0.25">
      <c r="B9">
        <v>2</v>
      </c>
      <c r="C9" t="s">
        <v>20</v>
      </c>
      <c r="F9">
        <v>2</v>
      </c>
      <c r="G9" t="s">
        <v>31</v>
      </c>
      <c r="K9">
        <v>2</v>
      </c>
      <c r="L9" t="s">
        <v>68</v>
      </c>
      <c r="M9" t="s">
        <v>68</v>
      </c>
      <c r="N9" t="s">
        <v>68</v>
      </c>
      <c r="W9" s="5"/>
      <c r="X9" s="5"/>
      <c r="Y9" s="5"/>
    </row>
    <row r="10" spans="2:25" x14ac:dyDescent="0.25">
      <c r="B10">
        <v>3</v>
      </c>
      <c r="C10" t="s">
        <v>22</v>
      </c>
      <c r="F10">
        <v>3</v>
      </c>
      <c r="G10" t="s">
        <v>6</v>
      </c>
      <c r="W10" s="5"/>
      <c r="X10" s="5"/>
      <c r="Y10" s="5"/>
    </row>
    <row r="11" spans="2:25" x14ac:dyDescent="0.25">
      <c r="B11">
        <v>4</v>
      </c>
      <c r="C11" t="s">
        <v>1</v>
      </c>
      <c r="J11" t="s">
        <v>81</v>
      </c>
      <c r="L11" s="1">
        <v>1</v>
      </c>
      <c r="M11" s="1">
        <v>4</v>
      </c>
      <c r="N11" s="1">
        <v>7</v>
      </c>
      <c r="W11" s="5"/>
      <c r="X11" s="5"/>
      <c r="Y11" s="5"/>
    </row>
    <row r="12" spans="2:25" x14ac:dyDescent="0.25">
      <c r="F12" t="s">
        <v>4</v>
      </c>
      <c r="H12" s="1">
        <v>2</v>
      </c>
      <c r="L12" s="23" t="s">
        <v>71</v>
      </c>
      <c r="M12" s="23" t="s">
        <v>71</v>
      </c>
      <c r="N12" s="23" t="s">
        <v>71</v>
      </c>
      <c r="W12" s="5"/>
      <c r="X12" s="5"/>
      <c r="Y12" s="5"/>
    </row>
    <row r="13" spans="2:25" x14ac:dyDescent="0.25">
      <c r="B13" t="s">
        <v>44</v>
      </c>
      <c r="D13" s="1">
        <v>3</v>
      </c>
      <c r="F13">
        <v>1</v>
      </c>
      <c r="G13" t="s">
        <v>30</v>
      </c>
      <c r="L13" s="23" t="s">
        <v>72</v>
      </c>
      <c r="M13" s="23" t="s">
        <v>72</v>
      </c>
      <c r="N13" s="23" t="s">
        <v>72</v>
      </c>
      <c r="W13" s="5"/>
      <c r="X13" s="5"/>
      <c r="Y13" s="5"/>
    </row>
    <row r="14" spans="2:25" x14ac:dyDescent="0.25">
      <c r="B14">
        <v>1</v>
      </c>
      <c r="C14" t="s">
        <v>32</v>
      </c>
      <c r="F14">
        <v>2</v>
      </c>
      <c r="G14" t="s">
        <v>38</v>
      </c>
      <c r="K14" s="5"/>
      <c r="L14" s="23" t="s">
        <v>73</v>
      </c>
      <c r="M14" s="23" t="s">
        <v>73</v>
      </c>
      <c r="N14" s="23" t="s">
        <v>73</v>
      </c>
      <c r="W14" s="5"/>
      <c r="X14" s="5"/>
      <c r="Y14" s="5"/>
    </row>
    <row r="15" spans="2:25" x14ac:dyDescent="0.25">
      <c r="B15">
        <v>2</v>
      </c>
      <c r="C15" t="s">
        <v>54</v>
      </c>
      <c r="F15">
        <v>3</v>
      </c>
      <c r="G15" t="s">
        <v>6</v>
      </c>
      <c r="K15" s="5"/>
      <c r="L15" s="23" t="s">
        <v>74</v>
      </c>
      <c r="M15" s="23" t="s">
        <v>74</v>
      </c>
      <c r="N15" s="23" t="s">
        <v>74</v>
      </c>
      <c r="W15" s="5"/>
      <c r="X15" s="5"/>
      <c r="Y15" s="5"/>
    </row>
    <row r="16" spans="2:25" x14ac:dyDescent="0.25">
      <c r="B16">
        <v>3</v>
      </c>
      <c r="C16" t="s">
        <v>55</v>
      </c>
      <c r="K16" s="5"/>
      <c r="L16" s="23" t="s">
        <v>75</v>
      </c>
      <c r="M16" s="23" t="s">
        <v>75</v>
      </c>
      <c r="N16" s="23" t="s">
        <v>75</v>
      </c>
      <c r="O16" s="1"/>
      <c r="P16" s="1"/>
      <c r="W16" s="5"/>
      <c r="X16" s="5"/>
      <c r="Y16" s="5"/>
    </row>
    <row r="17" spans="2:25" x14ac:dyDescent="0.25">
      <c r="B17">
        <v>4</v>
      </c>
      <c r="C17" t="s">
        <v>33</v>
      </c>
      <c r="F17" t="s">
        <v>5</v>
      </c>
      <c r="H17" s="1">
        <v>1</v>
      </c>
      <c r="K17" s="5"/>
      <c r="L17" s="23" t="s">
        <v>76</v>
      </c>
      <c r="M17" s="23" t="s">
        <v>76</v>
      </c>
      <c r="N17" s="23" t="s">
        <v>76</v>
      </c>
      <c r="W17" s="5"/>
      <c r="X17" s="5"/>
      <c r="Y17" s="5"/>
    </row>
    <row r="18" spans="2:25" x14ac:dyDescent="0.25">
      <c r="B18">
        <v>5</v>
      </c>
      <c r="C18" t="s">
        <v>34</v>
      </c>
      <c r="F18">
        <v>1</v>
      </c>
      <c r="G18" t="s">
        <v>7</v>
      </c>
      <c r="K18" s="5"/>
      <c r="L18" s="23" t="s">
        <v>82</v>
      </c>
      <c r="M18" s="23" t="s">
        <v>82</v>
      </c>
      <c r="N18" s="23" t="s">
        <v>82</v>
      </c>
      <c r="W18" s="5"/>
      <c r="X18" s="5"/>
      <c r="Y18" s="5"/>
    </row>
    <row r="19" spans="2:25" x14ac:dyDescent="0.25">
      <c r="B19">
        <v>6</v>
      </c>
      <c r="C19" t="s">
        <v>41</v>
      </c>
      <c r="F19">
        <v>2</v>
      </c>
      <c r="G19" t="s">
        <v>37</v>
      </c>
      <c r="K19" s="5"/>
      <c r="L19" s="23" t="s">
        <v>83</v>
      </c>
      <c r="M19" s="23" t="s">
        <v>83</v>
      </c>
      <c r="N19" s="23" t="s">
        <v>83</v>
      </c>
    </row>
    <row r="20" spans="2:25" x14ac:dyDescent="0.25">
      <c r="K20" s="5"/>
      <c r="L20" s="23" t="s">
        <v>84</v>
      </c>
      <c r="M20" s="23" t="s">
        <v>84</v>
      </c>
      <c r="N20" s="23" t="s">
        <v>84</v>
      </c>
    </row>
    <row r="21" spans="2:25" x14ac:dyDescent="0.25">
      <c r="B21" t="s">
        <v>29</v>
      </c>
      <c r="D21" s="1">
        <v>1</v>
      </c>
      <c r="F21" t="s">
        <v>2</v>
      </c>
      <c r="H21" s="1">
        <v>1</v>
      </c>
    </row>
    <row r="22" spans="2:25" x14ac:dyDescent="0.25">
      <c r="B22">
        <v>1</v>
      </c>
      <c r="C22" t="s">
        <v>15</v>
      </c>
      <c r="F22">
        <v>1</v>
      </c>
      <c r="G22" t="s">
        <v>30</v>
      </c>
      <c r="L22" s="1"/>
      <c r="M22" s="1"/>
      <c r="N22" s="1"/>
    </row>
    <row r="23" spans="2:25" x14ac:dyDescent="0.25">
      <c r="B23">
        <v>2</v>
      </c>
      <c r="C23" t="s">
        <v>17</v>
      </c>
      <c r="F23">
        <v>2</v>
      </c>
      <c r="G23" t="s">
        <v>35</v>
      </c>
      <c r="K23" s="5"/>
      <c r="T23" s="1"/>
    </row>
    <row r="24" spans="2:25" x14ac:dyDescent="0.25">
      <c r="B24">
        <v>3</v>
      </c>
      <c r="C24" t="s">
        <v>18</v>
      </c>
      <c r="F24">
        <v>3</v>
      </c>
      <c r="G24" t="s">
        <v>6</v>
      </c>
      <c r="K24" s="5"/>
    </row>
    <row r="25" spans="2:25" x14ac:dyDescent="0.25">
      <c r="B25">
        <v>4</v>
      </c>
      <c r="C25" t="s">
        <v>16</v>
      </c>
      <c r="F25">
        <v>4</v>
      </c>
      <c r="G25" t="s">
        <v>36</v>
      </c>
      <c r="K25" s="5"/>
    </row>
    <row r="27" spans="2:25" x14ac:dyDescent="0.25">
      <c r="B27" t="s">
        <v>28</v>
      </c>
      <c r="D27" s="1">
        <v>2</v>
      </c>
      <c r="F27" t="s">
        <v>3</v>
      </c>
      <c r="H27" s="1">
        <v>1</v>
      </c>
    </row>
    <row r="28" spans="2:25" x14ac:dyDescent="0.25">
      <c r="B28">
        <v>1</v>
      </c>
      <c r="C28" t="s">
        <v>0</v>
      </c>
      <c r="F28">
        <v>1</v>
      </c>
      <c r="G28" t="s">
        <v>7</v>
      </c>
      <c r="L28" s="18"/>
      <c r="M28" s="18"/>
      <c r="N28" s="18"/>
    </row>
    <row r="29" spans="2:25" x14ac:dyDescent="0.25">
      <c r="B29">
        <v>2</v>
      </c>
      <c r="C29" t="s">
        <v>19</v>
      </c>
      <c r="F29">
        <v>2</v>
      </c>
      <c r="G29" t="s">
        <v>37</v>
      </c>
    </row>
    <row r="31" spans="2:25" x14ac:dyDescent="0.25">
      <c r="B31" t="s">
        <v>56</v>
      </c>
      <c r="D31" s="1">
        <v>1</v>
      </c>
      <c r="E31" s="1"/>
      <c r="F31" t="s">
        <v>47</v>
      </c>
      <c r="H31" s="1">
        <v>1</v>
      </c>
      <c r="J31" s="1"/>
      <c r="K31" s="1"/>
      <c r="L31" s="1"/>
      <c r="M31" s="1"/>
      <c r="N31" s="1"/>
      <c r="O31" s="1"/>
      <c r="P31" s="1"/>
      <c r="V31" s="17"/>
    </row>
    <row r="32" spans="2:25" x14ac:dyDescent="0.25">
      <c r="B32">
        <v>1</v>
      </c>
      <c r="C32" t="s">
        <v>78</v>
      </c>
      <c r="F32">
        <v>1</v>
      </c>
      <c r="G32" t="s">
        <v>30</v>
      </c>
      <c r="L32" s="18"/>
      <c r="M32" s="18"/>
      <c r="N32" s="18"/>
      <c r="V32" s="17"/>
    </row>
    <row r="33" spans="2:22" x14ac:dyDescent="0.25">
      <c r="B33">
        <v>2</v>
      </c>
      <c r="C33" t="s">
        <v>23</v>
      </c>
      <c r="F33">
        <v>2</v>
      </c>
      <c r="G33" t="s">
        <v>6</v>
      </c>
      <c r="J33" s="3"/>
      <c r="K33" s="3"/>
      <c r="L33" s="17"/>
      <c r="M33" s="17"/>
      <c r="N33" s="17"/>
      <c r="O33" s="3"/>
      <c r="P33" s="3"/>
      <c r="Q33" s="17"/>
      <c r="R33" s="17"/>
      <c r="V33" s="17"/>
    </row>
    <row r="34" spans="2:22" x14ac:dyDescent="0.25">
      <c r="B34">
        <v>3</v>
      </c>
      <c r="C34" t="s">
        <v>57</v>
      </c>
      <c r="F34">
        <v>3</v>
      </c>
      <c r="G34" t="s">
        <v>35</v>
      </c>
      <c r="J34" s="3"/>
      <c r="K34" s="3"/>
      <c r="L34" s="17"/>
      <c r="M34" s="17"/>
      <c r="N34" s="17"/>
      <c r="O34" s="3"/>
      <c r="P34" s="3"/>
      <c r="Q34" s="17"/>
      <c r="R34" s="17"/>
      <c r="V34" s="17"/>
    </row>
    <row r="35" spans="2:22" x14ac:dyDescent="0.25">
      <c r="J35" s="3"/>
      <c r="K35" s="3"/>
      <c r="L35" s="17"/>
      <c r="M35" s="17"/>
      <c r="N35" s="17"/>
      <c r="O35" s="3"/>
      <c r="P35" s="3"/>
      <c r="Q35" s="17"/>
      <c r="R35" s="17"/>
      <c r="V35" s="17"/>
    </row>
    <row r="36" spans="2:22" x14ac:dyDescent="0.25">
      <c r="B36" t="s">
        <v>58</v>
      </c>
      <c r="D36" s="1">
        <v>3</v>
      </c>
      <c r="J36" s="3"/>
      <c r="K36" s="3"/>
      <c r="L36" s="17"/>
      <c r="M36" s="17"/>
      <c r="N36" s="17"/>
      <c r="O36" s="3"/>
      <c r="P36" s="3"/>
      <c r="Q36" s="17"/>
      <c r="R36" s="17"/>
      <c r="V36" s="17"/>
    </row>
    <row r="37" spans="2:22" x14ac:dyDescent="0.25">
      <c r="B37">
        <v>1</v>
      </c>
      <c r="C37" t="str">
        <f>CHOOSE(D31,C32,C33,C34)</f>
        <v>ppmw</v>
      </c>
      <c r="J37" s="3"/>
      <c r="K37" s="3"/>
      <c r="L37" s="17"/>
      <c r="M37" s="17"/>
      <c r="N37" s="17"/>
      <c r="O37" s="3"/>
      <c r="P37" s="3"/>
      <c r="Q37" s="17"/>
      <c r="R37" s="17"/>
      <c r="T37" s="17"/>
      <c r="U37" s="17"/>
      <c r="V37" s="17"/>
    </row>
    <row r="38" spans="2:22" x14ac:dyDescent="0.25">
      <c r="B38">
        <v>2</v>
      </c>
      <c r="C38" t="s">
        <v>8</v>
      </c>
      <c r="J38" s="3"/>
      <c r="K38" s="3"/>
      <c r="L38" s="17"/>
      <c r="M38" s="17"/>
      <c r="N38" s="17"/>
      <c r="O38" s="3"/>
      <c r="P38" s="3"/>
      <c r="Q38" s="17"/>
      <c r="R38" s="17"/>
      <c r="T38" s="17"/>
      <c r="U38" s="17"/>
      <c r="V38" s="17"/>
    </row>
    <row r="39" spans="2:22" x14ac:dyDescent="0.25">
      <c r="B39">
        <v>3</v>
      </c>
      <c r="C39" t="s">
        <v>39</v>
      </c>
      <c r="J39" s="3"/>
      <c r="K39" s="3"/>
      <c r="L39" s="17"/>
      <c r="M39" s="17"/>
      <c r="N39" s="17"/>
      <c r="O39" s="3"/>
      <c r="P39" s="3"/>
      <c r="T39" s="17"/>
      <c r="U39" s="17"/>
      <c r="V39" s="17"/>
    </row>
    <row r="40" spans="2:22" x14ac:dyDescent="0.25">
      <c r="J40" s="3"/>
      <c r="K40" s="3"/>
      <c r="L40" s="17"/>
      <c r="M40" s="17"/>
      <c r="N40" s="17"/>
      <c r="O40" s="3"/>
      <c r="P40" s="3"/>
      <c r="Q40" s="4"/>
      <c r="T40" s="17"/>
      <c r="U40" s="17"/>
      <c r="V40" s="17"/>
    </row>
    <row r="41" spans="2:22" x14ac:dyDescent="0.25">
      <c r="J41" s="3"/>
      <c r="K41" s="3"/>
      <c r="L41" s="3"/>
      <c r="M41" s="3"/>
      <c r="N41" s="3"/>
      <c r="O41" s="3"/>
      <c r="P41" s="3"/>
      <c r="Q41" s="4"/>
    </row>
    <row r="46" spans="2:22" x14ac:dyDescent="0.25">
      <c r="I46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2013-12-26T16:36:44Z</dcterms:modified>
  <cp:contentStatus>Ver 1.02</cp:contentStatus>
</cp:coreProperties>
</file>